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<sst xmlns="http://schemas.openxmlformats.org/spreadsheetml/2006/main" count="36" uniqueCount="27">
  <si>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ASSUMPTIONS:</t>
  </si>
  <si>
    <t xml:space="preserve">Mechanical efficiency: </t>
  </si>
  <si>
    <t>Compressor efficiency:</t>
  </si>
  <si>
    <t>Turbine efficiency:</t>
  </si>
  <si>
    <t>Turbine inlet temperature:</t>
  </si>
  <si>
    <t>Compressor inlet temperature:</t>
  </si>
  <si>
    <t>%</t>
  </si>
  <si>
    <t>k</t>
  </si>
  <si>
    <t>Gamma :</t>
  </si>
  <si>
    <t>Gamma /(Gamma -1):</t>
  </si>
  <si>
    <t xml:space="preserve">Pressure ratio: </t>
  </si>
  <si>
    <t>The net work output:</t>
  </si>
  <si>
    <t>Heat input to the cycle:</t>
  </si>
  <si>
    <t>INPUTED DATA :</t>
  </si>
  <si>
    <t>KJ</t>
  </si>
  <si>
    <t>Real turbine work</t>
  </si>
  <si>
    <t>Real compressor work:</t>
  </si>
  <si>
    <t xml:space="preserve"> REAL CYCLE EFFICENCY: </t>
  </si>
  <si>
    <t xml:space="preserve">Combustion Efficiency </t>
  </si>
  <si>
    <t>(Gamma-1)/Gamma</t>
  </si>
  <si>
    <t>Cp</t>
  </si>
  <si>
    <t>KJ/Kg.K</t>
  </si>
  <si>
    <t>Cv</t>
  </si>
  <si>
    <t>Pressure ratio:</t>
  </si>
  <si>
    <t>k=1.67</t>
  </si>
  <si>
    <t>k=1.4</t>
  </si>
  <si>
    <t>k=1.28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</si>
</sst>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Argon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Sheet1!$I$41:$L$41</c:f>
              <c:numCache/>
            </c:numRef>
          </c:xVal>
          <c:yVal>
            <c:numRef>
              <c:f>Sheet1!$I$42:$L$42</c:f>
              <c:numCache/>
            </c:numRef>
          </c:yVal>
          <c:smooth val="0"/>
        </c:ser>
        <c:ser>
          <c:idx val="1"/>
          <c:order val="1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Sheet1!$I$41:$L$41</c:f>
              <c:numCache/>
            </c:numRef>
          </c:xVal>
          <c:yVal>
            <c:numRef>
              <c:f>Sheet1!$I$43:$L$43</c:f>
              <c:numCache/>
            </c:numRef>
          </c:yVal>
          <c:smooth val="0"/>
        </c:ser>
        <c:ser>
          <c:idx val="2"/>
          <c:order val="2"/>
          <c:tx>
            <c:v>Co2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Sheet1!$I$41:$L$41</c:f>
              <c:numCache/>
            </c:numRef>
          </c:xVal>
          <c:yVal>
            <c:numRef>
              <c:f>Sheet1!$I$44:$L$44</c:f>
              <c:numCache/>
            </c:numRef>
          </c:yVal>
          <c:smooth val="0"/>
        </c:ser>
        <c:axId val="12046912"/>
        <c:axId val="41313345"/>
      </c:scatterChart>
      <c:valAx>
        <c:axId val="1204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Compression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13345"/>
        <c:crosses val="autoZero"/>
        <c:crossBetween val="midCat"/>
        <c:dispUnits/>
      </c:valAx>
      <c:valAx>
        <c:axId val="41313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Real Cycle Efficency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46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47</xdr:row>
      <xdr:rowOff>38100</xdr:rowOff>
    </xdr:from>
    <xdr:to>
      <xdr:col>16</xdr:col>
      <xdr:colOff>552450</xdr:colOff>
      <xdr:row>77</xdr:row>
      <xdr:rowOff>57150</xdr:rowOff>
    </xdr:to>
    <xdr:graphicFrame>
      <xdr:nvGraphicFramePr>
        <xdr:cNvPr id="1" name="Chart 5"/>
        <xdr:cNvGraphicFramePr/>
      </xdr:nvGraphicFramePr>
      <xdr:xfrm>
        <a:off x="6734175" y="8067675"/>
        <a:ext cx="36004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44"/>
  <sheetViews>
    <sheetView tabSelected="1" workbookViewId="0" topLeftCell="A22">
      <selection activeCell="G41" sqref="G41:L44"/>
    </sheetView>
  </sheetViews>
  <sheetFormatPr defaultColWidth="9.140625" defaultRowHeight="12.75"/>
  <cols>
    <col min="5" max="5" width="9.57421875" style="0" bestFit="1" customWidth="1"/>
  </cols>
  <sheetData>
    <row r="6" ht="15.75">
      <c r="B6" s="2" t="s">
        <v>0</v>
      </c>
    </row>
    <row r="8" spans="2:11" ht="12.75">
      <c r="B8" t="s">
        <v>1</v>
      </c>
      <c r="E8">
        <v>0.98</v>
      </c>
      <c r="F8" t="s">
        <v>6</v>
      </c>
      <c r="G8" t="s">
        <v>18</v>
      </c>
      <c r="J8">
        <v>0.98</v>
      </c>
      <c r="K8" t="s">
        <v>6</v>
      </c>
    </row>
    <row r="10" spans="2:6" ht="15.75">
      <c r="B10" s="1" t="s">
        <v>2</v>
      </c>
      <c r="E10">
        <v>0.9</v>
      </c>
      <c r="F10" t="s">
        <v>6</v>
      </c>
    </row>
    <row r="12" spans="2:6" ht="15.75">
      <c r="B12" s="1" t="s">
        <v>3</v>
      </c>
      <c r="E12">
        <v>0.95</v>
      </c>
      <c r="F12" t="s">
        <v>6</v>
      </c>
    </row>
    <row r="14" spans="2:6" ht="15.75">
      <c r="B14" s="1" t="s">
        <v>4</v>
      </c>
      <c r="E14">
        <v>1670</v>
      </c>
      <c r="F14" t="s">
        <v>7</v>
      </c>
    </row>
    <row r="16" spans="2:6" ht="15.75">
      <c r="B16" s="1" t="s">
        <v>5</v>
      </c>
      <c r="E16">
        <v>330</v>
      </c>
      <c r="F16" t="s">
        <v>7</v>
      </c>
    </row>
    <row r="18" ht="15.75">
      <c r="B18" s="2" t="s">
        <v>13</v>
      </c>
    </row>
    <row r="20" spans="2:11" ht="12.75">
      <c r="B20" t="s">
        <v>8</v>
      </c>
      <c r="E20">
        <v>1.28</v>
      </c>
      <c r="G20" t="s">
        <v>20</v>
      </c>
      <c r="J20">
        <v>0.845</v>
      </c>
      <c r="K20" t="s">
        <v>21</v>
      </c>
    </row>
    <row r="22" spans="2:10" ht="12.75">
      <c r="B22" t="s">
        <v>9</v>
      </c>
      <c r="E22">
        <f>E20/(E20-1)</f>
        <v>4.571428571428571</v>
      </c>
      <c r="G22" t="s">
        <v>19</v>
      </c>
      <c r="J22">
        <f>(E20-1)/E20</f>
        <v>0.21875000000000003</v>
      </c>
    </row>
    <row r="24" spans="2:11" ht="15.75">
      <c r="B24" s="1" t="s">
        <v>10</v>
      </c>
      <c r="E24">
        <v>4</v>
      </c>
      <c r="G24" t="s">
        <v>22</v>
      </c>
      <c r="J24">
        <f>J20/E20</f>
        <v>0.66015625</v>
      </c>
      <c r="K24" t="s">
        <v>21</v>
      </c>
    </row>
    <row r="26" spans="2:6" ht="15.75">
      <c r="B26" s="1" t="s">
        <v>15</v>
      </c>
      <c r="E26">
        <f>J20*E12*E14*(1-(1/E24)^(J22))</f>
        <v>350.68147247480084</v>
      </c>
      <c r="F26" t="s">
        <v>14</v>
      </c>
    </row>
    <row r="28" spans="2:6" ht="15.75">
      <c r="B28" s="1" t="s">
        <v>16</v>
      </c>
      <c r="E28">
        <f>J20*((E16)*(((1/E24)^(E22))-1)*((E10)^(-1)))</f>
        <v>-309.285240790408</v>
      </c>
      <c r="F28" t="s">
        <v>14</v>
      </c>
    </row>
    <row r="30" spans="2:6" ht="15.75">
      <c r="B30" s="1" t="s">
        <v>11</v>
      </c>
      <c r="E30">
        <f>(E26+E28)*E8</f>
        <v>40.56830705070497</v>
      </c>
      <c r="F30" t="s">
        <v>14</v>
      </c>
    </row>
    <row r="32" spans="2:6" ht="15.75">
      <c r="B32" s="1" t="s">
        <v>12</v>
      </c>
      <c r="E32">
        <f>J20*J8*(E14-(E16)*((E24)^(J22)))</f>
        <v>1012.8455239219144</v>
      </c>
      <c r="F32" t="s">
        <v>14</v>
      </c>
    </row>
    <row r="36" spans="2:6" ht="12.75">
      <c r="B36" t="s">
        <v>17</v>
      </c>
      <c r="E36">
        <f>(E30/E32)*100</f>
        <v>4.0053795067995575</v>
      </c>
      <c r="F36" t="s">
        <v>6</v>
      </c>
    </row>
    <row r="41" spans="7:12" ht="12.75">
      <c r="G41" t="s">
        <v>23</v>
      </c>
      <c r="I41">
        <v>4</v>
      </c>
      <c r="J41">
        <v>8</v>
      </c>
      <c r="K41">
        <v>12</v>
      </c>
      <c r="L41">
        <v>15</v>
      </c>
    </row>
    <row r="42" spans="7:12" ht="12.75">
      <c r="G42" t="s">
        <v>24</v>
      </c>
      <c r="I42">
        <v>29.39449</v>
      </c>
      <c r="J42">
        <v>58.57827</v>
      </c>
      <c r="K42">
        <v>81.88018</v>
      </c>
      <c r="L42">
        <v>98.9899</v>
      </c>
    </row>
    <row r="43" spans="7:12" ht="12.75">
      <c r="G43" t="s">
        <v>25</v>
      </c>
      <c r="I43">
        <v>13.14511</v>
      </c>
      <c r="J43">
        <v>32.10785</v>
      </c>
      <c r="K43">
        <v>44.04084</v>
      </c>
      <c r="L43">
        <v>51.12272</v>
      </c>
    </row>
    <row r="44" spans="7:12" ht="12.75">
      <c r="G44" t="s">
        <v>26</v>
      </c>
      <c r="I44">
        <v>4.00538</v>
      </c>
      <c r="J44">
        <v>18.5391</v>
      </c>
      <c r="K44">
        <v>27.10428</v>
      </c>
      <c r="L44">
        <v>31.91118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2007-03-11T00:46:12Z</dcterms:created>
  <dcterms:modified xsi:type="dcterms:W3CDTF">2007-03-11T20:10:04Z</dcterms:modified>
  <cp:category/>
  <cp:version/>
  <cp:contentType/>
  <cp:contentStatus/>
</cp:coreProperties>
</file>